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4" yWindow="5520" windowWidth="15456" windowHeight="1238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<sst xmlns="http://schemas.openxmlformats.org/spreadsheetml/2006/main" count="78" uniqueCount="75">
  <si>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Наименование доходов</t>
  </si>
  <si>
    <t>Код БК***</t>
  </si>
  <si>
    <t>Факт</t>
  </si>
  <si>
    <t>% испол-нения</t>
  </si>
  <si>
    <t>1. Всего собственных доходов:</t>
  </si>
  <si>
    <t>1 00 00000 00 0000 000</t>
  </si>
  <si>
    <t>в том числе:</t>
  </si>
  <si>
    <t>1.1. Налоговые доходы, в т.ч.:</t>
  </si>
  <si>
    <t>Налог на прибыль организаций</t>
  </si>
  <si>
    <t>1 01 01000 00 0000 110</t>
  </si>
  <si>
    <t>Налог на доходы физических лиц</t>
  </si>
  <si>
    <t>1 01 02000 01 0000 110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</si>
  <si>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</si>
  <si>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Единый налог на вменённый доход для отд. видов деят.</t>
  </si>
  <si>
    <t>Единый сельскохозяйственный налог</t>
  </si>
  <si>
    <t>Налог на имущество физических лиц</t>
  </si>
  <si>
    <t>1 06 01000 00 0000 110</t>
  </si>
  <si>
    <t>Земельный налог</t>
  </si>
  <si>
    <t>1 06 06000 00 0000 110</t>
  </si>
  <si>
    <t>Налог на добычу полезных ископаемых</t>
  </si>
  <si>
    <t>1 07 01000 01 0000 110</t>
  </si>
  <si>
    <t>Государственная пошлина</t>
  </si>
  <si>
    <t>1 08 00000 00 0000 000</t>
  </si>
  <si>
    <t>Задолженость и перерасчёты по отменённым налогам, сборам и иным обязательным платежам</t>
  </si>
  <si>
    <t>1 09 00000 00 0000 000</t>
  </si>
  <si>
    <t>1.2. Неналоговые доходы, в т.ч.:</t>
  </si>
  <si>
    <t>Доходы от использования имущества, находящегося в государственной и муниципальной собственности, в т.ч.:</t>
  </si>
  <si>
    <t>1 11 00 000 00 0000 120</t>
  </si>
  <si>
    <t>Арендная плата за землю**</t>
  </si>
  <si>
    <t>1 11 05010 00 0000 120 -    1 11 05025 00 0000 120</t>
  </si>
  <si>
    <t>Доходы от сдачи в аренду имущества</t>
  </si>
  <si>
    <t>1 11 05030 00 0000 120 -   1 11 05035 00 0000 120</t>
  </si>
  <si>
    <t>Прочие доходы от использования имущества****</t>
  </si>
  <si>
    <t>Плата за негативное воздействие на окружающую среду</t>
  </si>
  <si>
    <t>1 12 01000 01 0000 120</t>
  </si>
  <si>
    <t>Платежи при пользовании недрами</t>
  </si>
  <si>
    <t>1 12 02000 01 0000 120</t>
  </si>
  <si>
    <t>Доходы от оказания платных услуг и компенсации затрат государства</t>
  </si>
  <si>
    <t>1 13 00000 00 0000 000</t>
  </si>
  <si>
    <t>Доходы от продажи земельных участков</t>
  </si>
  <si>
    <t>Административные платежи и сборы</t>
  </si>
  <si>
    <t>1 15 00000 00 0000 000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</si>
  <si>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</si>
  <si>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</si>
  <si>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</si>
  <si>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</si>
  <si>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Доходы бюджетов городских округов от возврата остатков прошлых лет</t>
  </si>
  <si>
    <t>Возврат остатков субсидий и субвенций прошлых лет</t>
  </si>
  <si>
    <t>2. Безвозмездные поступления от других бюджетов бюджетной системы РФ</t>
  </si>
  <si>
    <t>2 00 00000 00 0000 000</t>
  </si>
  <si>
    <t>ИТОГО ДОХОДОВ</t>
  </si>
  <si>
    <t>Строка для коментариев</t>
  </si>
  <si>
    <t>* - план годовой утверждённый (уточнённый)</t>
  </si>
  <si>
    <t>** - общая сумма по указанным кодам</t>
  </si>
  <si>
    <t>*** - общая сумма по коду без учёта кода администратора платежа</t>
  </si>
  <si>
    <t>**** - в том числе доходы от перечисления части прибыли</t>
  </si>
  <si>
    <t>Прирост, тыс. руб.</t>
  </si>
  <si>
    <t>2 18 00000 00 0000 000</t>
  </si>
  <si>
    <t>2 19 00000 00 0000 000</t>
  </si>
  <si>
    <t>1 05 02000 00 0000 110</t>
  </si>
  <si>
    <t>1 05 01041 02 0000 110</t>
  </si>
  <si>
    <t>1 05 03000 00 0000 110</t>
  </si>
  <si>
    <t>3. Доходы от предпринимательской и иной приносящей доход деятельности</t>
  </si>
  <si>
    <t>3 00 00000 00 0000 000</t>
  </si>
  <si>
    <t>-</t>
  </si>
  <si>
    <t>Доходы от реализации имущества</t>
  </si>
  <si>
    <t>1 14 02000 00 0000 000</t>
  </si>
  <si>
    <t>1 14 06000 00 0000 000</t>
  </si>
  <si>
    <t>Безвозмездные поступления от других бюджетов бюджетной системы РФ</t>
  </si>
  <si>
    <t>2 02 00000 00 0000 000</t>
  </si>
  <si>
    <t>Прочие безвозмездные поступления в бюджеты городских округов</t>
  </si>
  <si>
    <t>2 07 00000 00 0000 000</t>
  </si>
  <si>
    <t xml:space="preserve"> Сравнительный анализ поступлений доходов в бюджет городского округа  г. Переславля-Залесского за январь-декабрь 2011/2012гг.</t>
  </si>
  <si>
    <t>Исполнено на 01.01.2012</t>
  </si>
  <si>
    <t xml:space="preserve">Исполнено на 01.01.2013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</si>
</sst>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&quot;р.&quot;"/>
    <numFmt numFmtId="167" formatCode="#,##0_р_."/>
  </numFmts>
  <fonts count="32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  <xf numFmtId="49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164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 applyProtection="1">
      <alignment vertical="center" wrapText="1"/>
      <protection/>
    </xf>
    <xf numFmtId="49" fontId="5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6" fillId="25" borderId="10" xfId="0" applyFont="1" applyFill="1" applyBorder="1" applyAlignment="1" applyProtection="1">
      <alignment vertical="center" wrapText="1"/>
      <protection/>
    </xf>
    <xf numFmtId="49" fontId="7" fillId="25" borderId="10" xfId="0" applyNumberFormat="1" applyFont="1" applyFill="1" applyBorder="1" applyAlignment="1" applyProtection="1">
      <alignment horizontal="center" vertical="center" wrapText="1"/>
      <protection/>
    </xf>
    <xf numFmtId="164" fontId="2" fillId="25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 wrapText="1"/>
      <protection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0" fontId="6" fillId="8" borderId="1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5" borderId="10" xfId="0" applyFont="1" applyFill="1" applyBorder="1" applyAlignment="1" applyProtection="1">
      <alignment vertical="center" wrapText="1"/>
      <protection/>
    </xf>
    <xf numFmtId="49" fontId="5" fillId="5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vertical="center" wrapText="1"/>
      <protection/>
    </xf>
    <xf numFmtId="49" fontId="9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49" fontId="9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26" borderId="10" xfId="0" applyNumberFormat="1" applyFont="1" applyFill="1" applyBorder="1" applyAlignment="1" applyProtection="1">
      <alignment horizontal="center" vertical="center"/>
      <protection/>
    </xf>
    <xf numFmtId="3" fontId="2" fillId="8" borderId="10" xfId="0" applyNumberFormat="1" applyFont="1" applyFill="1" applyBorder="1" applyAlignment="1" applyProtection="1">
      <alignment horizontal="center" vertical="center"/>
      <protection/>
    </xf>
    <xf numFmtId="3" fontId="2" fillId="5" borderId="10" xfId="0" applyNumberFormat="1" applyFont="1" applyFill="1" applyBorder="1" applyAlignment="1" applyProtection="1">
      <alignment horizontal="center" vertical="center"/>
      <protection/>
    </xf>
    <xf numFmtId="164" fontId="2" fillId="8" borderId="10" xfId="0" applyNumberFormat="1" applyFont="1" applyFill="1" applyBorder="1" applyAlignment="1" applyProtection="1">
      <alignment horizontal="center" vertical="center"/>
      <protection/>
    </xf>
    <xf numFmtId="164" fontId="2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67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25" borderId="10" xfId="0" applyNumberFormat="1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3" fontId="13" fillId="5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4" borderId="10" xfId="0" applyNumberFormat="1" applyFont="1" applyFill="1" applyBorder="1" applyAlignment="1" applyProtection="1">
      <alignment horizontal="center" vertical="center"/>
      <protection/>
    </xf>
    <xf numFmtId="3" fontId="4" fillId="8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3" fontId="6" fillId="25" borderId="10" xfId="0" applyNumberFormat="1" applyFont="1" applyFill="1" applyBorder="1" applyAlignment="1" applyProtection="1">
      <alignment horizontal="center" vertical="center"/>
      <protection/>
    </xf>
    <xf numFmtId="3" fontId="4" fillId="25" borderId="10" xfId="0" applyNumberFormat="1" applyFont="1" applyFill="1" applyBorder="1" applyAlignment="1" applyProtection="1">
      <alignment horizontal="center" vertical="center"/>
      <protection/>
    </xf>
    <xf numFmtId="3" fontId="6" fillId="8" borderId="10" xfId="0" applyNumberFormat="1" applyFont="1" applyFill="1" applyBorder="1" applyAlignment="1" applyProtection="1">
      <alignment horizontal="center" vertical="center"/>
      <protection/>
    </xf>
    <xf numFmtId="167" fontId="2" fillId="27" borderId="10" xfId="0" applyNumberFormat="1" applyFont="1" applyFill="1" applyBorder="1" applyAlignment="1" applyProtection="1">
      <alignment horizontal="center" vertical="center"/>
      <protection/>
    </xf>
    <xf numFmtId="167" fontId="2" fillId="0" borderId="10" xfId="0" applyNumberFormat="1" applyFont="1" applyBorder="1" applyAlignment="1" applyProtection="1">
      <alignment horizontal="center" vertical="center"/>
      <protection/>
    </xf>
    <xf numFmtId="3" fontId="14" fillId="8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 shrinkToFit="1"/>
      <protection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/>
    </xf>
    <xf numFmtId="167" fontId="6" fillId="8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13">
      <selection activeCell="I8" sqref="I8"/>
    </sheetView>
  </sheetViews>
  <sheetFormatPr defaultColWidth="9.00390625" defaultRowHeight="12.75"/>
  <cols>
    <col min="1" max="1" width="45.00390625" style="34" customWidth="1"/>
    <col min="2" max="2" width="19.50390625" style="35" customWidth="1"/>
    <col min="3" max="3" width="12.875" style="32" customWidth="1"/>
    <col min="4" max="4" width="10.50390625" style="36" hidden="1" customWidth="1"/>
    <col min="5" max="5" width="12.375" style="1" customWidth="1"/>
    <col min="6" max="6" width="9.125" style="33" customWidth="1"/>
    <col min="7" max="7" width="10.50390625" style="39" customWidth="1"/>
    <col min="8" max="16384" width="9.125" style="1" customWidth="1"/>
  </cols>
  <sheetData>
    <row r="1" spans="1:7" ht="42.75" customHeight="1">
      <c r="A1" s="62" t="s">
        <v>72</v>
      </c>
      <c r="B1" s="62"/>
      <c r="C1" s="62"/>
      <c r="D1" s="62"/>
      <c r="E1" s="62"/>
      <c r="F1" s="62"/>
      <c r="G1" s="62"/>
    </row>
    <row r="2" spans="1:7" ht="46.5">
      <c r="A2" s="2" t="s">
        <v>0</v>
      </c>
      <c r="B2" s="3" t="s">
        <v>1</v>
      </c>
      <c r="C2" s="2" t="s">
        <v>73</v>
      </c>
      <c r="D2" s="4" t="s">
        <v>2</v>
      </c>
      <c r="E2" s="2" t="s">
        <v>74</v>
      </c>
      <c r="F2" s="5" t="s">
        <v>3</v>
      </c>
      <c r="G2" s="37" t="s">
        <v>56</v>
      </c>
    </row>
    <row r="3" spans="1:7" ht="13.5">
      <c r="A3" s="6" t="s">
        <v>4</v>
      </c>
      <c r="B3" s="7" t="s">
        <v>5</v>
      </c>
      <c r="C3" s="54">
        <f>C5+C16</f>
        <v>465757</v>
      </c>
      <c r="D3" s="41" t="e">
        <f>D5+D16</f>
        <v>#REF!</v>
      </c>
      <c r="E3" s="54">
        <f>E5+E16</f>
        <v>435429</v>
      </c>
      <c r="F3" s="43">
        <f>E3/C3</f>
        <v>0.9348844998572217</v>
      </c>
      <c r="G3" s="41">
        <f>E3-C3</f>
        <v>-30328</v>
      </c>
    </row>
    <row r="4" spans="1:7" ht="13.5">
      <c r="A4" s="8" t="s">
        <v>6</v>
      </c>
      <c r="B4" s="9"/>
      <c r="C4" s="55"/>
      <c r="D4" s="16"/>
      <c r="E4" s="55"/>
      <c r="F4" s="51"/>
      <c r="G4" s="16"/>
    </row>
    <row r="5" spans="1:7" s="13" customFormat="1" ht="14.25">
      <c r="A5" s="10" t="s">
        <v>7</v>
      </c>
      <c r="B5" s="11"/>
      <c r="C5" s="56">
        <f>SUM(C6:C15)</f>
        <v>339483</v>
      </c>
      <c r="D5" s="48" t="e">
        <f>D6+D7+#REF!+D9+D10+D11+D12+D13+D14+D15</f>
        <v>#REF!</v>
      </c>
      <c r="E5" s="57">
        <f>E6+E7+E9+E10+E11+E12+E13+E14+E15+E8</f>
        <v>325088</v>
      </c>
      <c r="F5" s="12">
        <f>E5/C5</f>
        <v>0.9575972876403237</v>
      </c>
      <c r="G5" s="48">
        <f aca="true" t="shared" si="0" ref="G5:G35">E5-C5</f>
        <v>-14395</v>
      </c>
    </row>
    <row r="6" spans="1:7" s="19" customFormat="1" ht="13.5">
      <c r="A6" s="14" t="s">
        <v>8</v>
      </c>
      <c r="B6" s="15" t="s">
        <v>9</v>
      </c>
      <c r="C6" s="18"/>
      <c r="D6" s="17"/>
      <c r="E6" s="55"/>
      <c r="F6" s="12"/>
      <c r="G6" s="16"/>
    </row>
    <row r="7" spans="1:7" s="19" customFormat="1" ht="17.25" customHeight="1">
      <c r="A7" s="14" t="s">
        <v>10</v>
      </c>
      <c r="B7" s="15" t="s">
        <v>11</v>
      </c>
      <c r="C7" s="18">
        <v>196396</v>
      </c>
      <c r="D7" s="18">
        <v>122815</v>
      </c>
      <c r="E7" s="16">
        <v>177374</v>
      </c>
      <c r="F7" s="12">
        <f aca="true" t="shared" si="1" ref="F7:F35">E7/C7</f>
        <v>0.9031446668974928</v>
      </c>
      <c r="G7" s="16">
        <f t="shared" si="0"/>
        <v>-19022</v>
      </c>
    </row>
    <row r="8" spans="1:7" s="19" customFormat="1" ht="60" customHeight="1">
      <c r="A8" s="14" t="s">
        <v>12</v>
      </c>
      <c r="B8" s="15" t="s">
        <v>60</v>
      </c>
      <c r="C8" s="18">
        <v>32</v>
      </c>
      <c r="D8" s="18"/>
      <c r="E8" s="16">
        <v>32</v>
      </c>
      <c r="F8" s="12">
        <f t="shared" si="1"/>
        <v>1</v>
      </c>
      <c r="G8" s="16">
        <f t="shared" si="0"/>
        <v>0</v>
      </c>
    </row>
    <row r="9" spans="1:7" s="19" customFormat="1" ht="27.75" customHeight="1">
      <c r="A9" s="14" t="s">
        <v>13</v>
      </c>
      <c r="B9" s="15" t="s">
        <v>59</v>
      </c>
      <c r="C9" s="18">
        <v>25117</v>
      </c>
      <c r="D9" s="18">
        <v>12867</v>
      </c>
      <c r="E9" s="16">
        <v>27386</v>
      </c>
      <c r="F9" s="12">
        <f t="shared" si="1"/>
        <v>1.090337221801967</v>
      </c>
      <c r="G9" s="16">
        <f t="shared" si="0"/>
        <v>2269</v>
      </c>
    </row>
    <row r="10" spans="1:7" s="19" customFormat="1" ht="16.5" customHeight="1">
      <c r="A10" s="14" t="s">
        <v>14</v>
      </c>
      <c r="B10" s="15" t="s">
        <v>61</v>
      </c>
      <c r="C10" s="18">
        <v>15</v>
      </c>
      <c r="D10" s="18">
        <v>3</v>
      </c>
      <c r="E10" s="16">
        <v>4</v>
      </c>
      <c r="F10" s="12">
        <f t="shared" si="1"/>
        <v>0.26666666666666666</v>
      </c>
      <c r="G10" s="16">
        <f t="shared" si="0"/>
        <v>-11</v>
      </c>
    </row>
    <row r="11" spans="1:7" s="19" customFormat="1" ht="14.25" customHeight="1">
      <c r="A11" s="14" t="s">
        <v>15</v>
      </c>
      <c r="B11" s="15" t="s">
        <v>16</v>
      </c>
      <c r="C11" s="18">
        <v>686</v>
      </c>
      <c r="D11" s="18">
        <v>3921</v>
      </c>
      <c r="E11" s="16">
        <v>5541</v>
      </c>
      <c r="F11" s="12">
        <f t="shared" si="1"/>
        <v>8.077259475218659</v>
      </c>
      <c r="G11" s="16">
        <f t="shared" si="0"/>
        <v>4855</v>
      </c>
    </row>
    <row r="12" spans="1:7" s="19" customFormat="1" ht="13.5">
      <c r="A12" s="14" t="s">
        <v>17</v>
      </c>
      <c r="B12" s="15" t="s">
        <v>18</v>
      </c>
      <c r="C12" s="18">
        <v>110418</v>
      </c>
      <c r="D12" s="18">
        <v>7644</v>
      </c>
      <c r="E12" s="16">
        <v>109792</v>
      </c>
      <c r="F12" s="12">
        <f t="shared" si="1"/>
        <v>0.9943306344979985</v>
      </c>
      <c r="G12" s="16">
        <f t="shared" si="0"/>
        <v>-626</v>
      </c>
    </row>
    <row r="13" spans="1:7" s="19" customFormat="1" ht="13.5">
      <c r="A13" s="14" t="s">
        <v>19</v>
      </c>
      <c r="B13" s="15" t="s">
        <v>20</v>
      </c>
      <c r="C13" s="18"/>
      <c r="D13" s="17"/>
      <c r="E13" s="16"/>
      <c r="F13" s="12"/>
      <c r="G13" s="16"/>
    </row>
    <row r="14" spans="1:7" s="19" customFormat="1" ht="13.5">
      <c r="A14" s="14" t="s">
        <v>21</v>
      </c>
      <c r="B14" s="15" t="s">
        <v>22</v>
      </c>
      <c r="C14" s="18">
        <v>6782</v>
      </c>
      <c r="D14" s="18">
        <v>2282</v>
      </c>
      <c r="E14" s="16">
        <v>4914</v>
      </c>
      <c r="F14" s="12">
        <f t="shared" si="1"/>
        <v>0.7245650250663521</v>
      </c>
      <c r="G14" s="16">
        <f t="shared" si="0"/>
        <v>-1868</v>
      </c>
    </row>
    <row r="15" spans="1:7" s="19" customFormat="1" ht="42" customHeight="1">
      <c r="A15" s="14" t="s">
        <v>23</v>
      </c>
      <c r="B15" s="15" t="s">
        <v>24</v>
      </c>
      <c r="C15" s="18">
        <v>37</v>
      </c>
      <c r="D15" s="18">
        <v>561</v>
      </c>
      <c r="E15" s="16">
        <v>45</v>
      </c>
      <c r="F15" s="12">
        <f t="shared" si="1"/>
        <v>1.2162162162162162</v>
      </c>
      <c r="G15" s="16">
        <f t="shared" si="0"/>
        <v>8</v>
      </c>
    </row>
    <row r="16" spans="1:7" s="20" customFormat="1" ht="14.25">
      <c r="A16" s="10" t="s">
        <v>25</v>
      </c>
      <c r="B16" s="11"/>
      <c r="C16" s="56">
        <f>C17+C21+C22+C23+C24+C26+C27+C28+C25</f>
        <v>126274</v>
      </c>
      <c r="D16" s="56" t="e">
        <f>D17+D21+D22+D23+D24+D26+D27+D28+D25</f>
        <v>#REF!</v>
      </c>
      <c r="E16" s="56">
        <f>E17+E21+E22+E23+E24+E26+E27+E28+E25</f>
        <v>110341</v>
      </c>
      <c r="F16" s="12">
        <f t="shared" si="1"/>
        <v>0.8738220061136893</v>
      </c>
      <c r="G16" s="48">
        <f t="shared" si="0"/>
        <v>-15933</v>
      </c>
    </row>
    <row r="17" spans="1:7" s="13" customFormat="1" ht="41.25">
      <c r="A17" s="21" t="s">
        <v>26</v>
      </c>
      <c r="B17" s="22" t="s">
        <v>27</v>
      </c>
      <c r="C17" s="16">
        <f>C18+C19+C20</f>
        <v>34072</v>
      </c>
      <c r="D17" s="16" t="e">
        <f>#REF!+D18+D19+D20</f>
        <v>#REF!</v>
      </c>
      <c r="E17" s="16">
        <f>E18+E19+E20</f>
        <v>58083</v>
      </c>
      <c r="F17" s="12">
        <f t="shared" si="1"/>
        <v>1.7047135477811692</v>
      </c>
      <c r="G17" s="16">
        <f t="shared" si="0"/>
        <v>24011</v>
      </c>
    </row>
    <row r="18" spans="1:7" s="19" customFormat="1" ht="28.5" customHeight="1">
      <c r="A18" s="14" t="s">
        <v>28</v>
      </c>
      <c r="B18" s="15" t="s">
        <v>29</v>
      </c>
      <c r="C18" s="18">
        <v>16596</v>
      </c>
      <c r="D18" s="18">
        <v>17992</v>
      </c>
      <c r="E18" s="18">
        <v>40992</v>
      </c>
      <c r="F18" s="12">
        <f t="shared" si="1"/>
        <v>2.46999276934201</v>
      </c>
      <c r="G18" s="16">
        <f t="shared" si="0"/>
        <v>24396</v>
      </c>
    </row>
    <row r="19" spans="1:7" s="19" customFormat="1" ht="20.25">
      <c r="A19" s="14" t="s">
        <v>30</v>
      </c>
      <c r="B19" s="15" t="s">
        <v>31</v>
      </c>
      <c r="C19" s="18">
        <v>16470</v>
      </c>
      <c r="D19" s="18">
        <v>7238</v>
      </c>
      <c r="E19" s="18">
        <v>16045</v>
      </c>
      <c r="F19" s="12">
        <f t="shared" si="1"/>
        <v>0.9741955069823922</v>
      </c>
      <c r="G19" s="16">
        <f t="shared" si="0"/>
        <v>-425</v>
      </c>
    </row>
    <row r="20" spans="1:7" s="19" customFormat="1" ht="13.5">
      <c r="A20" s="14" t="s">
        <v>32</v>
      </c>
      <c r="B20" s="15"/>
      <c r="C20" s="18">
        <v>1006</v>
      </c>
      <c r="D20" s="18">
        <v>609</v>
      </c>
      <c r="E20" s="18">
        <v>1046</v>
      </c>
      <c r="F20" s="12">
        <f t="shared" si="1"/>
        <v>1.0397614314115309</v>
      </c>
      <c r="G20" s="16">
        <f t="shared" si="0"/>
        <v>40</v>
      </c>
    </row>
    <row r="21" spans="1:7" s="19" customFormat="1" ht="27">
      <c r="A21" s="14" t="s">
        <v>33</v>
      </c>
      <c r="B21" s="15" t="s">
        <v>34</v>
      </c>
      <c r="C21" s="18">
        <v>2363</v>
      </c>
      <c r="D21" s="18">
        <v>1932</v>
      </c>
      <c r="E21" s="18">
        <v>2022</v>
      </c>
      <c r="F21" s="12">
        <f t="shared" si="1"/>
        <v>0.8556919170545916</v>
      </c>
      <c r="G21" s="16">
        <f t="shared" si="0"/>
        <v>-341</v>
      </c>
    </row>
    <row r="22" spans="1:7" s="19" customFormat="1" ht="13.5">
      <c r="A22" s="14" t="s">
        <v>35</v>
      </c>
      <c r="B22" s="15" t="s">
        <v>36</v>
      </c>
      <c r="C22" s="18"/>
      <c r="D22" s="17"/>
      <c r="E22" s="18"/>
      <c r="F22" s="12"/>
      <c r="G22" s="16"/>
    </row>
    <row r="23" spans="1:7" s="19" customFormat="1" ht="27">
      <c r="A23" s="14" t="s">
        <v>37</v>
      </c>
      <c r="B23" s="15" t="s">
        <v>38</v>
      </c>
      <c r="C23" s="18"/>
      <c r="D23" s="18">
        <v>10</v>
      </c>
      <c r="E23" s="18"/>
      <c r="F23" s="12"/>
      <c r="G23" s="16"/>
    </row>
    <row r="24" spans="1:7" s="19" customFormat="1" ht="15.75" customHeight="1">
      <c r="A24" s="14" t="s">
        <v>65</v>
      </c>
      <c r="B24" s="15" t="s">
        <v>66</v>
      </c>
      <c r="C24" s="18">
        <v>60829</v>
      </c>
      <c r="D24" s="18">
        <v>29342</v>
      </c>
      <c r="E24" s="18">
        <v>26697</v>
      </c>
      <c r="F24" s="12">
        <f t="shared" si="1"/>
        <v>0.43888605763698235</v>
      </c>
      <c r="G24" s="16">
        <f t="shared" si="0"/>
        <v>-34132</v>
      </c>
    </row>
    <row r="25" spans="1:7" s="19" customFormat="1" ht="16.5" customHeight="1">
      <c r="A25" s="14" t="s">
        <v>39</v>
      </c>
      <c r="B25" s="15" t="s">
        <v>67</v>
      </c>
      <c r="C25" s="18">
        <v>10802</v>
      </c>
      <c r="D25" s="18"/>
      <c r="E25" s="18">
        <v>12055</v>
      </c>
      <c r="F25" s="12">
        <f t="shared" si="1"/>
        <v>1.1159970375856323</v>
      </c>
      <c r="G25" s="16">
        <f t="shared" si="0"/>
        <v>1253</v>
      </c>
    </row>
    <row r="26" spans="1:7" s="19" customFormat="1" ht="13.5">
      <c r="A26" s="14" t="s">
        <v>40</v>
      </c>
      <c r="B26" s="15" t="s">
        <v>41</v>
      </c>
      <c r="C26" s="18"/>
      <c r="D26" s="17"/>
      <c r="E26" s="18"/>
      <c r="F26" s="12"/>
      <c r="G26" s="16"/>
    </row>
    <row r="27" spans="1:7" s="19" customFormat="1" ht="13.5">
      <c r="A27" s="14" t="s">
        <v>42</v>
      </c>
      <c r="B27" s="15" t="s">
        <v>43</v>
      </c>
      <c r="C27" s="18">
        <v>5466</v>
      </c>
      <c r="D27" s="18">
        <v>2501</v>
      </c>
      <c r="E27" s="18">
        <v>2908</v>
      </c>
      <c r="F27" s="12">
        <f t="shared" si="1"/>
        <v>0.5320160995243323</v>
      </c>
      <c r="G27" s="16">
        <f t="shared" si="0"/>
        <v>-2558</v>
      </c>
    </row>
    <row r="28" spans="1:7" s="19" customFormat="1" ht="13.5">
      <c r="A28" s="14" t="s">
        <v>44</v>
      </c>
      <c r="B28" s="15" t="s">
        <v>45</v>
      </c>
      <c r="C28" s="18">
        <v>12742</v>
      </c>
      <c r="D28" s="18">
        <v>2626</v>
      </c>
      <c r="E28" s="18">
        <v>8576</v>
      </c>
      <c r="F28" s="12">
        <f t="shared" si="1"/>
        <v>0.6730497567100926</v>
      </c>
      <c r="G28" s="16">
        <f t="shared" si="0"/>
        <v>-4166</v>
      </c>
    </row>
    <row r="29" spans="1:7" s="24" customFormat="1" ht="28.5">
      <c r="A29" s="23" t="s">
        <v>48</v>
      </c>
      <c r="B29" s="7" t="s">
        <v>49</v>
      </c>
      <c r="C29" s="58">
        <f>C30+C32+C33</f>
        <v>515214</v>
      </c>
      <c r="D29" s="41"/>
      <c r="E29" s="67">
        <f>SUM(E30:E33)</f>
        <v>654550</v>
      </c>
      <c r="F29" s="43">
        <f t="shared" si="1"/>
        <v>1.2704429615654853</v>
      </c>
      <c r="G29" s="41">
        <f t="shared" si="0"/>
        <v>139336</v>
      </c>
    </row>
    <row r="30" spans="1:7" s="24" customFormat="1" ht="27">
      <c r="A30" s="45" t="s">
        <v>68</v>
      </c>
      <c r="B30" s="46" t="s">
        <v>69</v>
      </c>
      <c r="C30" s="16">
        <v>516304</v>
      </c>
      <c r="D30" s="49"/>
      <c r="E30" s="47">
        <v>656650</v>
      </c>
      <c r="F30" s="53">
        <f>E30/C30</f>
        <v>1.2718282252316464</v>
      </c>
      <c r="G30" s="16">
        <f t="shared" si="0"/>
        <v>140346</v>
      </c>
    </row>
    <row r="31" spans="1:7" s="24" customFormat="1" ht="27">
      <c r="A31" s="45" t="s">
        <v>70</v>
      </c>
      <c r="B31" s="46" t="s">
        <v>71</v>
      </c>
      <c r="C31" s="16" t="s">
        <v>64</v>
      </c>
      <c r="D31" s="49"/>
      <c r="E31" s="47">
        <v>538</v>
      </c>
      <c r="F31" s="53" t="s">
        <v>64</v>
      </c>
      <c r="G31" s="52">
        <v>538</v>
      </c>
    </row>
    <row r="32" spans="1:7" s="24" customFormat="1" ht="27">
      <c r="A32" s="14" t="s">
        <v>46</v>
      </c>
      <c r="B32" s="15" t="s">
        <v>57</v>
      </c>
      <c r="C32" s="59">
        <v>2871</v>
      </c>
      <c r="D32" s="40">
        <v>148</v>
      </c>
      <c r="E32" s="47">
        <v>169</v>
      </c>
      <c r="F32" s="12">
        <f t="shared" si="1"/>
        <v>0.05886450714036921</v>
      </c>
      <c r="G32" s="16">
        <f t="shared" si="0"/>
        <v>-2702</v>
      </c>
    </row>
    <row r="33" spans="1:7" s="27" customFormat="1" ht="27.75" customHeight="1">
      <c r="A33" s="14" t="s">
        <v>47</v>
      </c>
      <c r="B33" s="15" t="s">
        <v>58</v>
      </c>
      <c r="C33" s="60">
        <v>-3961</v>
      </c>
      <c r="D33" s="18">
        <v>6</v>
      </c>
      <c r="E33" s="47">
        <v>-2807</v>
      </c>
      <c r="F33" s="12">
        <f t="shared" si="1"/>
        <v>0.7086594294370109</v>
      </c>
      <c r="G33" s="16">
        <f t="shared" si="0"/>
        <v>1154</v>
      </c>
    </row>
    <row r="34" spans="1:7" ht="28.5">
      <c r="A34" s="23" t="s">
        <v>62</v>
      </c>
      <c r="B34" s="7" t="s">
        <v>63</v>
      </c>
      <c r="C34" s="61">
        <v>52238</v>
      </c>
      <c r="D34" s="41"/>
      <c r="E34" s="41" t="s">
        <v>64</v>
      </c>
      <c r="F34" s="43" t="s">
        <v>64</v>
      </c>
      <c r="G34" s="41">
        <v>-52238</v>
      </c>
    </row>
    <row r="35" spans="1:7" ht="13.5">
      <c r="A35" s="25" t="s">
        <v>50</v>
      </c>
      <c r="B35" s="26"/>
      <c r="C35" s="50">
        <f>C34+C29+C3</f>
        <v>1033209</v>
      </c>
      <c r="D35" s="50" t="e">
        <f>D29+D3</f>
        <v>#REF!</v>
      </c>
      <c r="E35" s="50">
        <f>E29+E3</f>
        <v>1089979</v>
      </c>
      <c r="F35" s="44">
        <f t="shared" si="1"/>
        <v>1.0549453208402173</v>
      </c>
      <c r="G35" s="42">
        <f t="shared" si="0"/>
        <v>56770</v>
      </c>
    </row>
    <row r="36" spans="1:7" ht="13.5">
      <c r="A36" s="63" t="s">
        <v>51</v>
      </c>
      <c r="B36" s="64"/>
      <c r="C36" s="64"/>
      <c r="D36" s="65"/>
      <c r="E36" s="28"/>
      <c r="F36" s="29"/>
      <c r="G36" s="38"/>
    </row>
    <row r="37" spans="1:4" ht="15" customHeight="1">
      <c r="A37" s="30" t="s">
        <v>52</v>
      </c>
      <c r="B37" s="31"/>
      <c r="D37" s="32"/>
    </row>
    <row r="38" spans="1:4" ht="15" customHeight="1">
      <c r="A38" s="30" t="s">
        <v>53</v>
      </c>
      <c r="B38" s="31"/>
      <c r="D38" s="32"/>
    </row>
    <row r="39" spans="1:4" ht="13.5">
      <c r="A39" s="66" t="s">
        <v>54</v>
      </c>
      <c r="B39" s="66"/>
      <c r="D39" s="32"/>
    </row>
    <row r="40" spans="1:4" ht="13.5">
      <c r="A40" s="66" t="s">
        <v>55</v>
      </c>
      <c r="B40" s="66"/>
      <c r="D40" s="32"/>
    </row>
    <row r="41" spans="1:4" ht="13.5">
      <c r="A41" s="30"/>
      <c r="B41" s="31"/>
      <c r="D41" s="32"/>
    </row>
    <row r="42" spans="1:4" ht="13.5">
      <c r="A42" s="30"/>
      <c r="B42" s="31"/>
      <c r="D42" s="32"/>
    </row>
    <row r="43" spans="1:4" ht="13.5">
      <c r="A43" s="30"/>
      <c r="B43" s="31"/>
      <c r="D43" s="32"/>
    </row>
    <row r="44" spans="1:4" ht="13.5">
      <c r="A44" s="30"/>
      <c r="B44" s="31"/>
      <c r="D44" s="32"/>
    </row>
    <row r="45" spans="1:4" ht="13.5">
      <c r="A45" s="30"/>
      <c r="B45" s="31"/>
      <c r="D45" s="32"/>
    </row>
    <row r="46" spans="1:4" ht="13.5">
      <c r="A46" s="30"/>
      <c r="B46" s="31"/>
      <c r="D46" s="32"/>
    </row>
    <row r="47" spans="1:4" ht="13.5">
      <c r="A47" s="30"/>
      <c r="B47" s="31"/>
      <c r="D47" s="32"/>
    </row>
    <row r="48" spans="1:4" ht="13.5">
      <c r="A48" s="30"/>
      <c r="B48" s="31"/>
      <c r="D48" s="32"/>
    </row>
    <row r="49" spans="1:4" ht="13.5">
      <c r="A49" s="30"/>
      <c r="B49" s="31"/>
      <c r="D49" s="32"/>
    </row>
    <row r="50" spans="1:4" ht="13.5">
      <c r="A50" s="30"/>
      <c r="B50" s="31"/>
      <c r="D50" s="32"/>
    </row>
    <row r="51" spans="1:4" ht="13.5">
      <c r="A51" s="30"/>
      <c r="B51" s="31"/>
      <c r="D51" s="32"/>
    </row>
    <row r="52" spans="1:4" ht="13.5">
      <c r="A52" s="30"/>
      <c r="B52" s="31"/>
      <c r="D52" s="32"/>
    </row>
    <row r="53" spans="1:4" ht="13.5">
      <c r="A53" s="30"/>
      <c r="B53" s="31"/>
      <c r="D53" s="32"/>
    </row>
    <row r="54" spans="1:4" ht="13.5">
      <c r="A54" s="30"/>
      <c r="B54" s="31"/>
      <c r="D54" s="32"/>
    </row>
    <row r="55" spans="1:4" ht="13.5">
      <c r="A55" s="30"/>
      <c r="B55" s="31"/>
      <c r="D55" s="32"/>
    </row>
    <row r="56" spans="1:4" ht="13.5">
      <c r="A56" s="30"/>
      <c r="B56" s="31"/>
      <c r="D56" s="32"/>
    </row>
    <row r="57" spans="1:4" ht="13.5">
      <c r="A57" s="30"/>
      <c r="B57" s="31"/>
      <c r="D57" s="32"/>
    </row>
    <row r="58" spans="1:4" ht="13.5">
      <c r="A58" s="30"/>
      <c r="B58" s="31"/>
      <c r="D58" s="32"/>
    </row>
    <row r="59" spans="1:4" ht="13.5">
      <c r="A59" s="30"/>
      <c r="B59" s="31"/>
      <c r="D59" s="32"/>
    </row>
    <row r="60" spans="1:4" ht="13.5">
      <c r="A60" s="30"/>
      <c r="B60" s="31"/>
      <c r="D60" s="32"/>
    </row>
    <row r="61" spans="1:4" ht="13.5">
      <c r="A61" s="30"/>
      <c r="B61" s="31"/>
      <c r="D61" s="32"/>
    </row>
    <row r="62" spans="1:4" ht="13.5">
      <c r="A62" s="30"/>
      <c r="B62" s="31"/>
      <c r="D62" s="32"/>
    </row>
    <row r="63" spans="1:4" ht="13.5">
      <c r="A63" s="30"/>
      <c r="B63" s="31"/>
      <c r="D63" s="32"/>
    </row>
    <row r="64" spans="1:4" ht="13.5">
      <c r="A64" s="30"/>
      <c r="B64" s="31"/>
      <c r="D64" s="32"/>
    </row>
    <row r="65" spans="1:4" ht="13.5">
      <c r="A65" s="30"/>
      <c r="B65" s="31"/>
      <c r="D65" s="32"/>
    </row>
    <row r="66" spans="1:4" ht="13.5">
      <c r="A66" s="30"/>
      <c r="B66" s="31"/>
      <c r="D66" s="32"/>
    </row>
    <row r="67" spans="1:4" ht="13.5">
      <c r="A67" s="30"/>
      <c r="B67" s="31"/>
      <c r="D67" s="32"/>
    </row>
    <row r="68" spans="1:4" ht="13.5">
      <c r="A68" s="30"/>
      <c r="B68" s="31"/>
      <c r="D68" s="32"/>
    </row>
    <row r="69" spans="1:4" ht="13.5">
      <c r="A69" s="30"/>
      <c r="B69" s="31"/>
      <c r="D69" s="32"/>
    </row>
    <row r="70" spans="1:4" ht="13.5">
      <c r="A70" s="30"/>
      <c r="B70" s="31"/>
      <c r="D70" s="32"/>
    </row>
    <row r="71" spans="1:4" ht="13.5">
      <c r="A71" s="30"/>
      <c r="B71" s="31"/>
      <c r="D71" s="32"/>
    </row>
    <row r="72" spans="1:4" ht="13.5">
      <c r="A72" s="30"/>
      <c r="B72" s="31"/>
      <c r="D72" s="32"/>
    </row>
    <row r="73" spans="1:4" ht="13.5">
      <c r="A73" s="30"/>
      <c r="B73" s="31"/>
      <c r="D73" s="32"/>
    </row>
    <row r="74" spans="1:4" ht="13.5">
      <c r="A74" s="30"/>
      <c r="B74" s="31"/>
      <c r="D74" s="32"/>
    </row>
    <row r="75" spans="1:4" ht="13.5">
      <c r="A75" s="30"/>
      <c r="B75" s="31"/>
      <c r="D75" s="32"/>
    </row>
    <row r="76" spans="1:4" ht="13.5">
      <c r="A76" s="30"/>
      <c r="B76" s="31"/>
      <c r="D76" s="32"/>
    </row>
  </sheetData>
  <sheetProtection/>
  <mergeCells count="4">
    <mergeCell ref="A1:G1"/>
    <mergeCell ref="A36:D36"/>
    <mergeCell ref="A39:B39"/>
    <mergeCell ref="A40:B40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sedap</cp:lastModifiedBy>
  <cp:lastPrinted>2013-01-22T10:36:57Z</cp:lastPrinted>
  <dcterms:created xsi:type="dcterms:W3CDTF">2010-05-24T06:19:08Z</dcterms:created>
  <dcterms:modified xsi:type="dcterms:W3CDTF">2013-01-22T12:22:33Z</dcterms:modified>
  <cp:category/>
  <cp:version/>
  <cp:contentType/>
  <cp:contentStatus/>
</cp:coreProperties>
</file>